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279 - 14.7. - ZCU - AV technika (II.) 023-2021 - PŘIPRAVIT\"/>
    </mc:Choice>
  </mc:AlternateContent>
  <xr:revisionPtr revIDLastSave="0" documentId="13_ncr:1_{4128B448-5B51-4A9A-8D9A-AF15F484B162}" xr6:coauthVersionLast="47" xr6:coauthVersionMax="47" xr10:uidLastSave="{00000000-0000-0000-0000-000000000000}"/>
  <bookViews>
    <workbookView xWindow="-120" yWindow="-120" windowWidth="29040" windowHeight="15840" tabRatio="738" xr2:uid="{00000000-000D-0000-FFFF-FFFF00000000}"/>
  </bookViews>
  <sheets>
    <sheet name="AVT" sheetId="1" r:id="rId1"/>
  </sheets>
  <definedNames>
    <definedName name="_xlnm.Print_Area" localSheetId="0">AVT!$B$1:$T$13</definedName>
  </definedNames>
  <calcPr calcId="181029"/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P9" i="1"/>
  <c r="S10" i="1" l="1"/>
  <c r="T10" i="1"/>
  <c r="P10" i="1"/>
  <c r="T7" i="1" l="1"/>
  <c r="S7" i="1"/>
  <c r="R13" i="1" s="1"/>
  <c r="P7" i="1"/>
  <c r="Q13" i="1" s="1"/>
</calcChain>
</file>

<file path=xl/sharedStrings.xml><?xml version="1.0" encoding="utf-8"?>
<sst xmlns="http://schemas.openxmlformats.org/spreadsheetml/2006/main" count="58" uniqueCount="50">
  <si>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</si>
  <si>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</si>
  <si>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</si>
  <si>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</si>
  <si>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</si>
  <si>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</si>
  <si>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</si>
  <si>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</si>
  <si>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</si>
  <si>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</si>
  <si>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</si>
  <si>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</si>
  <si>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</si>
  <si>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</si>
  <si>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</si>
  <si>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</si>
  <si>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</si>
  <si>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</si>
  <si>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</si>
  <si>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</si>
  <si>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</si>
  <si>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</si>
  <si>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</si>
  <si>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</si>
  <si>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</si>
  <si>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</si>
  <si>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</si>
  <si>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</si>
  <si>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</si>
  <si>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</si>
  <si>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Příloha č. 2 Kupní smlouvy - technická specifikace
Audiovizuální technika (II.) 023 - 2021</t>
  </si>
  <si>
    <t>Smart TV</t>
  </si>
  <si>
    <t>Nástěnný držák pro televizi</t>
  </si>
  <si>
    <t>Kompatibilní s položkou č.1, polohovatelný.</t>
  </si>
  <si>
    <t>NE</t>
  </si>
  <si>
    <t>Ing. Jindra Komrsková, 
Tel.: 37763 1081, 
606 665 167</t>
  </si>
  <si>
    <t>Univerzitní 22,
301 00 Plzeň,
budova Fakulty strojní - Projektové centrum,
místnost UF 210 (dopravit do kanceláře)</t>
  </si>
  <si>
    <t>Pokud financováno z projektových prostředků, pak ŘEŠITEL uvede: NÁZEV A ČÍSLO DOTAČNÍHO PROJEKTU</t>
  </si>
  <si>
    <t>Včetně montáže.</t>
  </si>
  <si>
    <t>PhDr. Petr Simbartl, Ph.D.,
Tel.: 37763 3712,
E-mail: simbartl@fzs.zcu.cz</t>
  </si>
  <si>
    <t>Husova 11,
301 00 Plzeň,
Fakulta zdravotnických studií - Děkanát,
místnost HJ 206</t>
  </si>
  <si>
    <t>Držák na televizi - polohovatelný</t>
  </si>
  <si>
    <t>Držák na televizi - nástěnný</t>
  </si>
  <si>
    <t>Kompatibilní s televizí Panasonic HX940 75''.
Min. nosnost 70 kg.
Typ držáku na stěnu, výsuvný polohovatelný.
Náklon nahoru min. +5°, dolů min. -15°, natočení min.  +/- 60°, korekce roviny +/- 3°.
Min. vzdálenost od zdi 6,9 cm, max. vzdálenost od zdi 63,5 cm.
Pojistka proti vysazení.
Včetně montáže.</t>
  </si>
  <si>
    <t>Kompatibilní s televizí Panasonic HX940 75''.
Min. nosnost 70 kg.
Typ držáku na stěnu.
Pojistka proti vysazení.
Včetně montáže.</t>
  </si>
  <si>
    <r>
      <t>Televize SMART LED.
Barva černá.
Úhlopříčka min. 108 cm, max. 123 cm.
Min. 2x HDMI, USB, CI LAN, DLNA, WiFi, Bluetooth, web prohlížeč, nahrávání, Smart ovladač, Miracast,</t>
    </r>
    <r>
      <rPr>
        <sz val="11"/>
        <color rgb="FFFF0000"/>
        <rFont val="Calibri"/>
        <family val="2"/>
        <charset val="238"/>
        <scheme val="minor"/>
      </rPr>
      <t xml:space="preserve"> 4K rozlišení.</t>
    </r>
  </si>
  <si>
    <t>43" LG 43UP7690 (43UP76903LE), záruka 24 měsíců</t>
  </si>
  <si>
    <t>AlzaErgo T310B Plate sklopný 37"-70" (APW-EGTMT310B), záruka 24 měsíců</t>
  </si>
  <si>
    <t>STELL SHO 8610 profi výsuvný držák TV, černá (35054411), záruka 24 měsíců</t>
  </si>
  <si>
    <t>STELL SHO 3320 držák TV, polohovatelný, černá (35053283),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</si>
</sst>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0" fontId="17" fillId="0" borderId="0"/>
  </cellStyleXfs>
  <cellXfs count="12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15" fillId="4" borderId="21" xfId="0" applyFont="1" applyFill="1" applyBorder="1" applyAlignment="1">
      <alignment vertical="center" wrapText="1"/>
    </xf>
    <xf numFmtId="3" fontId="0" fillId="6" borderId="10" xfId="0" applyNumberForma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/>
    </xf>
    <xf numFmtId="164" fontId="23" fillId="3" borderId="11" xfId="0" applyNumberFormat="1" applyFont="1" applyFill="1" applyBorder="1" applyAlignment="1">
      <alignment horizontal="right" vertical="center" inden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0" fontId="0" fillId="3" borderId="14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15" fillId="4" borderId="20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7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0"/>
  <sheetViews>
    <sheetView tabSelected="1" zoomScale="73" zoomScaleNormal="73" workbookViewId="0">
      <selection activeCell="F10" sqref="F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7109375" style="1" bestFit="1" customWidth="1"/>
    <col min="4" max="4" width="10.7109375" style="2" customWidth="1"/>
    <col min="5" max="5" width="10.28515625" style="3" customWidth="1"/>
    <col min="6" max="6" width="92.7109375" style="1" customWidth="1"/>
    <col min="7" max="7" width="27.85546875" style="1" customWidth="1"/>
    <col min="8" max="8" width="27.7109375" style="1" customWidth="1"/>
    <col min="9" max="9" width="23.5703125" style="1" bestFit="1" customWidth="1"/>
    <col min="10" max="10" width="19" style="1" bestFit="1" customWidth="1"/>
    <col min="11" max="11" width="27.85546875" style="5" hidden="1" customWidth="1"/>
    <col min="12" max="12" width="27" style="5" customWidth="1"/>
    <col min="13" max="13" width="27.5703125" style="5" customWidth="1"/>
    <col min="14" max="14" width="42.7109375" style="1" customWidth="1"/>
    <col min="15" max="15" width="28" style="1" customWidth="1"/>
    <col min="16" max="16" width="15.140625" style="1" hidden="1" customWidth="1"/>
    <col min="17" max="17" width="24" style="5" bestFit="1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7.7109375" style="5" hidden="1" customWidth="1"/>
    <col min="22" max="22" width="35.85546875" style="4" customWidth="1"/>
    <col min="23" max="16384" width="9.140625" style="5"/>
  </cols>
  <sheetData>
    <row r="1" spans="1:22" ht="42.6" customHeight="1" x14ac:dyDescent="0.25">
      <c r="B1" s="109" t="s">
        <v>30</v>
      </c>
      <c r="C1" s="110"/>
      <c r="D1" s="110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2" t="s">
        <v>27</v>
      </c>
      <c r="I6" s="35" t="s">
        <v>17</v>
      </c>
      <c r="J6" s="35" t="s">
        <v>18</v>
      </c>
      <c r="K6" s="24" t="s">
        <v>37</v>
      </c>
      <c r="L6" s="35" t="s">
        <v>19</v>
      </c>
      <c r="M6" s="39" t="s">
        <v>20</v>
      </c>
      <c r="N6" s="35" t="s">
        <v>21</v>
      </c>
      <c r="O6" s="35" t="s">
        <v>22</v>
      </c>
      <c r="P6" s="35" t="s">
        <v>23</v>
      </c>
      <c r="Q6" s="24" t="s">
        <v>6</v>
      </c>
      <c r="R6" s="25" t="s">
        <v>7</v>
      </c>
      <c r="S6" s="83" t="s">
        <v>8</v>
      </c>
      <c r="T6" s="83" t="s">
        <v>9</v>
      </c>
      <c r="U6" s="35" t="s">
        <v>24</v>
      </c>
      <c r="V6" s="35" t="s">
        <v>25</v>
      </c>
    </row>
    <row r="7" spans="1:22" ht="155.25" customHeight="1" thickTop="1" thickBot="1" x14ac:dyDescent="0.3">
      <c r="A7" s="26"/>
      <c r="B7" s="78">
        <v>1</v>
      </c>
      <c r="C7" s="44" t="s">
        <v>31</v>
      </c>
      <c r="D7" s="45">
        <v>1</v>
      </c>
      <c r="E7" s="46" t="s">
        <v>13</v>
      </c>
      <c r="F7" s="79" t="s">
        <v>45</v>
      </c>
      <c r="G7" s="88" t="s">
        <v>46</v>
      </c>
      <c r="H7" s="77"/>
      <c r="I7" s="116" t="s">
        <v>26</v>
      </c>
      <c r="J7" s="118" t="s">
        <v>34</v>
      </c>
      <c r="K7" s="120"/>
      <c r="L7" s="92"/>
      <c r="M7" s="122" t="s">
        <v>35</v>
      </c>
      <c r="N7" s="122" t="s">
        <v>36</v>
      </c>
      <c r="O7" s="123">
        <v>30</v>
      </c>
      <c r="P7" s="47">
        <f>D7*Q7</f>
        <v>14000</v>
      </c>
      <c r="Q7" s="80">
        <v>14000</v>
      </c>
      <c r="R7" s="84">
        <v>11381</v>
      </c>
      <c r="S7" s="48">
        <f>D7*R7</f>
        <v>11381</v>
      </c>
      <c r="T7" s="49" t="str">
        <f t="shared" ref="T7" si="0">IF(ISNUMBER(R7), IF(R7&gt;Q7,"NEVYHOVUJE","VYHOVUJE")," ")</f>
        <v>VYHOVUJE</v>
      </c>
      <c r="U7" s="46"/>
      <c r="V7" s="92" t="s">
        <v>12</v>
      </c>
    </row>
    <row r="8" spans="1:22" ht="43.5" customHeight="1" thickBot="1" x14ac:dyDescent="0.3">
      <c r="A8" s="26"/>
      <c r="B8" s="57">
        <v>2</v>
      </c>
      <c r="C8" s="58" t="s">
        <v>32</v>
      </c>
      <c r="D8" s="59">
        <v>1</v>
      </c>
      <c r="E8" s="60" t="s">
        <v>13</v>
      </c>
      <c r="F8" s="61" t="s">
        <v>33</v>
      </c>
      <c r="G8" s="89" t="s">
        <v>47</v>
      </c>
      <c r="H8" s="77"/>
      <c r="I8" s="117"/>
      <c r="J8" s="119"/>
      <c r="K8" s="121"/>
      <c r="L8" s="93"/>
      <c r="M8" s="117"/>
      <c r="N8" s="117"/>
      <c r="O8" s="124"/>
      <c r="P8" s="62">
        <f>D8*Q8</f>
        <v>500</v>
      </c>
      <c r="Q8" s="63">
        <v>500</v>
      </c>
      <c r="R8" s="85">
        <v>377</v>
      </c>
      <c r="S8" s="64">
        <f>D8*R8</f>
        <v>377</v>
      </c>
      <c r="T8" s="65" t="str">
        <f t="shared" ref="T8:T9" si="1">IF(ISNUMBER(R8), IF(R8&gt;Q8,"NEVYHOVUJE","VYHOVUJE")," ")</f>
        <v>VYHOVUJE</v>
      </c>
      <c r="U8" s="60"/>
      <c r="V8" s="93"/>
    </row>
    <row r="9" spans="1:22" ht="138" customHeight="1" x14ac:dyDescent="0.25">
      <c r="A9" s="26"/>
      <c r="B9" s="66">
        <v>3</v>
      </c>
      <c r="C9" s="73" t="s">
        <v>41</v>
      </c>
      <c r="D9" s="67">
        <v>1</v>
      </c>
      <c r="E9" s="68" t="s">
        <v>13</v>
      </c>
      <c r="F9" s="75" t="s">
        <v>43</v>
      </c>
      <c r="G9" s="90" t="s">
        <v>48</v>
      </c>
      <c r="H9" s="125"/>
      <c r="I9" s="94" t="s">
        <v>26</v>
      </c>
      <c r="J9" s="96" t="s">
        <v>34</v>
      </c>
      <c r="K9" s="98"/>
      <c r="L9" s="94" t="s">
        <v>38</v>
      </c>
      <c r="M9" s="94" t="s">
        <v>39</v>
      </c>
      <c r="N9" s="94" t="s">
        <v>40</v>
      </c>
      <c r="O9" s="102">
        <v>14</v>
      </c>
      <c r="P9" s="69">
        <f>D9*Q9</f>
        <v>3500</v>
      </c>
      <c r="Q9" s="70">
        <v>3500</v>
      </c>
      <c r="R9" s="86">
        <v>2650</v>
      </c>
      <c r="S9" s="71">
        <f>D9*R9</f>
        <v>2650</v>
      </c>
      <c r="T9" s="72" t="str">
        <f t="shared" si="1"/>
        <v>VYHOVUJE</v>
      </c>
      <c r="U9" s="68"/>
      <c r="V9" s="101" t="s">
        <v>12</v>
      </c>
    </row>
    <row r="10" spans="1:22" ht="134.25" customHeight="1" thickBot="1" x14ac:dyDescent="0.3">
      <c r="B10" s="50">
        <v>4</v>
      </c>
      <c r="C10" s="74" t="s">
        <v>42</v>
      </c>
      <c r="D10" s="51">
        <v>2</v>
      </c>
      <c r="E10" s="52" t="s">
        <v>13</v>
      </c>
      <c r="F10" s="76" t="s">
        <v>44</v>
      </c>
      <c r="G10" s="91" t="s">
        <v>49</v>
      </c>
      <c r="H10" s="126"/>
      <c r="I10" s="95"/>
      <c r="J10" s="97"/>
      <c r="K10" s="99"/>
      <c r="L10" s="100"/>
      <c r="M10" s="100"/>
      <c r="N10" s="100"/>
      <c r="O10" s="103"/>
      <c r="P10" s="53">
        <f>D10*Q10</f>
        <v>3600</v>
      </c>
      <c r="Q10" s="54">
        <v>1800</v>
      </c>
      <c r="R10" s="87">
        <v>689</v>
      </c>
      <c r="S10" s="55">
        <f>D10*R10</f>
        <v>1378</v>
      </c>
      <c r="T10" s="56" t="str">
        <f t="shared" ref="T10" si="2">IF(ISNUMBER(R10), IF(R10&gt;Q10,"NEVYHOVUJE","VYHOVUJE")," ")</f>
        <v>VYHOVUJE</v>
      </c>
      <c r="U10" s="52"/>
      <c r="V10" s="100"/>
    </row>
    <row r="11" spans="1:22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N11" s="5"/>
      <c r="O11" s="5"/>
      <c r="P11" s="5"/>
      <c r="S11" s="40"/>
    </row>
    <row r="12" spans="1:22" ht="60" customHeight="1" thickTop="1" thickBot="1" x14ac:dyDescent="0.3">
      <c r="B12" s="111" t="s">
        <v>29</v>
      </c>
      <c r="C12" s="112"/>
      <c r="D12" s="112"/>
      <c r="E12" s="112"/>
      <c r="F12" s="112"/>
      <c r="G12" s="112"/>
      <c r="H12" s="82"/>
      <c r="I12" s="27"/>
      <c r="J12" s="27"/>
      <c r="K12" s="27"/>
      <c r="L12" s="28"/>
      <c r="M12" s="8"/>
      <c r="N12" s="8"/>
      <c r="O12" s="29"/>
      <c r="P12" s="29"/>
      <c r="Q12" s="30" t="s">
        <v>10</v>
      </c>
      <c r="R12" s="113" t="s">
        <v>11</v>
      </c>
      <c r="S12" s="114"/>
      <c r="T12" s="115"/>
      <c r="U12" s="22"/>
      <c r="V12" s="31"/>
    </row>
    <row r="13" spans="1:22" ht="33" customHeight="1" thickTop="1" thickBot="1" x14ac:dyDescent="0.3">
      <c r="B13" s="104" t="s">
        <v>28</v>
      </c>
      <c r="C13" s="105"/>
      <c r="D13" s="105"/>
      <c r="E13" s="105"/>
      <c r="F13" s="105"/>
      <c r="G13" s="105"/>
      <c r="H13" s="81"/>
      <c r="I13" s="32"/>
      <c r="L13" s="12"/>
      <c r="M13" s="12"/>
      <c r="N13" s="12"/>
      <c r="O13" s="33"/>
      <c r="P13" s="33"/>
      <c r="Q13" s="34">
        <f>SUM(P7:P10)</f>
        <v>21600</v>
      </c>
      <c r="R13" s="106">
        <f>SUM(S7:S10)</f>
        <v>15786</v>
      </c>
      <c r="S13" s="107"/>
      <c r="T13" s="108"/>
    </row>
    <row r="14" spans="1:22" ht="14.25" customHeight="1" thickTop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wtLg1NBTvCtNQA/el0PWVz3JppHN8Rh521+QOQ64xnzi9W+S1LpHGdO0QZjbBPM2UurZ3FimnssuHnkH+32gdg==" saltValue="ouqTMNcWNeCKspB3nF+TnA==" spinCount="100000" sheet="1" objects="1" scenarios="1"/>
  <mergeCells count="22">
    <mergeCell ref="B13:G13"/>
    <mergeCell ref="R13:T13"/>
    <mergeCell ref="B1:D1"/>
    <mergeCell ref="B12:G12"/>
    <mergeCell ref="R12:T12"/>
    <mergeCell ref="I7:I8"/>
    <mergeCell ref="J7:J8"/>
    <mergeCell ref="K7:K8"/>
    <mergeCell ref="L7:L8"/>
    <mergeCell ref="M7:M8"/>
    <mergeCell ref="N7:N8"/>
    <mergeCell ref="O7:O8"/>
    <mergeCell ref="H9:H10"/>
    <mergeCell ref="V7:V8"/>
    <mergeCell ref="I9:I10"/>
    <mergeCell ref="J9:J10"/>
    <mergeCell ref="K9:K10"/>
    <mergeCell ref="L9:L10"/>
    <mergeCell ref="M9:M10"/>
    <mergeCell ref="N9:N10"/>
    <mergeCell ref="V9:V10"/>
    <mergeCell ref="O9:O10"/>
  </mergeCells>
  <conditionalFormatting sqref="D7:D9">
    <cfRule type="containsBlanks" dxfId="16" priority="56">
      <formula>LEN(TRIM(D7))=0</formula>
    </cfRule>
  </conditionalFormatting>
  <conditionalFormatting sqref="T7:T10">
    <cfRule type="cellIs" dxfId="15" priority="48" operator="equal">
      <formula>"VYHOVUJE"</formula>
    </cfRule>
  </conditionalFormatting>
  <conditionalFormatting sqref="T7:T10">
    <cfRule type="cellIs" dxfId="14" priority="47" operator="equal">
      <formula>"NEVYHOVUJE"</formula>
    </cfRule>
  </conditionalFormatting>
  <conditionalFormatting sqref="H7:H9">
    <cfRule type="containsBlanks" dxfId="13" priority="28">
      <formula>LEN(TRIM(H7))=0</formula>
    </cfRule>
  </conditionalFormatting>
  <conditionalFormatting sqref="H7:H9">
    <cfRule type="containsBlanks" dxfId="12" priority="27">
      <formula>LEN(TRIM(H7))=0</formula>
    </cfRule>
  </conditionalFormatting>
  <conditionalFormatting sqref="H7:H9">
    <cfRule type="notContainsBlanks" dxfId="11" priority="26">
      <formula>LEN(TRIM(H7))&gt;0</formula>
    </cfRule>
  </conditionalFormatting>
  <conditionalFormatting sqref="H7:H9">
    <cfRule type="notContainsBlanks" dxfId="10" priority="25">
      <formula>LEN(TRIM(H7))&gt;0</formula>
    </cfRule>
  </conditionalFormatting>
  <conditionalFormatting sqref="H7:H9">
    <cfRule type="notContainsBlanks" dxfId="9" priority="24">
      <formula>LEN(TRIM(H7))&gt;0</formula>
    </cfRule>
  </conditionalFormatting>
  <conditionalFormatting sqref="R7:R9">
    <cfRule type="containsBlanks" dxfId="8" priority="18">
      <formula>LEN(TRIM(R7))=0</formula>
    </cfRule>
  </conditionalFormatting>
  <conditionalFormatting sqref="R7:R9">
    <cfRule type="notContainsBlanks" dxfId="7" priority="17">
      <formula>LEN(TRIM(R7))&gt;0</formula>
    </cfRule>
  </conditionalFormatting>
  <conditionalFormatting sqref="R7:R10">
    <cfRule type="notContainsBlanks" dxfId="6" priority="16">
      <formula>LEN(TRIM(R7))&gt;0</formula>
    </cfRule>
  </conditionalFormatting>
  <conditionalFormatting sqref="G7:G9">
    <cfRule type="containsBlanks" dxfId="5" priority="5">
      <formula>LEN(TRIM(G7))=0</formula>
    </cfRule>
  </conditionalFormatting>
  <conditionalFormatting sqref="G7:G9">
    <cfRule type="containsBlanks" dxfId="4" priority="4">
      <formula>LEN(TRIM(G7))=0</formula>
    </cfRule>
  </conditionalFormatting>
  <conditionalFormatting sqref="G7:G9">
    <cfRule type="notContainsBlanks" dxfId="3" priority="3">
      <formula>LEN(TRIM(G7))&gt;0</formula>
    </cfRule>
  </conditionalFormatting>
  <conditionalFormatting sqref="G7:G9">
    <cfRule type="notContainsBlanks" dxfId="2" priority="2">
      <formula>LEN(TRIM(G7))&gt;0</formula>
    </cfRule>
  </conditionalFormatting>
  <conditionalFormatting sqref="G7:G9">
    <cfRule type="notContainsBlanks" dxfId="1" priority="1">
      <formula>LEN(TRIM(G7))&gt;0</formula>
    </cfRule>
  </conditionalFormatting>
  <dataValidations count="3">
    <dataValidation type="list" showInputMessage="1" showErrorMessage="1" sqref="J7 J9" xr:uid="{00000000-0002-0000-0000-000000000000}">
      <formula1>"ANO,NE"</formula1>
    </dataValidation>
    <dataValidation type="list" showInputMessage="1" showErrorMessage="1" sqref="E7:E10" xr:uid="{00000000-0002-0000-0000-000001000000}">
      <formula1>"ks,bal,sada,"</formula1>
    </dataValidation>
    <dataValidation type="list" allowBlank="1" showInputMessage="1" showErrorMessage="1" sqref="V7 V9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2021-04-14T06:29:12Z</cp:lastPrinted>
  <dcterms:created xsi:type="dcterms:W3CDTF">2014-03-05T12:43:32Z</dcterms:created>
  <dcterms:modified xsi:type="dcterms:W3CDTF">2021-07-09T07:50:13Z</dcterms:modified>
</cp:coreProperties>
</file>